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0" yWindow="220" windowWidth="27300" windowHeight="16120" activeTab="0"/>
  </bookViews>
  <sheets>
    <sheet name="Stress" sheetId="1" r:id="rId1"/>
    <sheet name="Mohr Circle" sheetId="2" r:id="rId2"/>
    <sheet name="Traction Components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<sst xmlns="http://schemas.openxmlformats.org/spreadsheetml/2006/main" count="25" uniqueCount="19">
  <si>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Stress at a Point and the Mohr Circle</t>
  </si>
  <si>
    <t>Change only the parameters in grey.</t>
  </si>
  <si>
    <t>Input Parameters:</t>
  </si>
  <si>
    <t>Plotting Parameters:</t>
  </si>
  <si>
    <t xml:space="preserve">sigma11 = </t>
  </si>
  <si>
    <t>MPa</t>
  </si>
  <si>
    <t xml:space="preserve">sigma13 = </t>
  </si>
  <si>
    <t xml:space="preserve">sigma33 = </t>
  </si>
  <si>
    <t>Computed Values:</t>
  </si>
  <si>
    <t xml:space="preserve">sigma1 = </t>
  </si>
  <si>
    <t xml:space="preserve">sigma3 = </t>
  </si>
  <si>
    <t xml:space="preserve">alpha1 = </t>
  </si>
  <si>
    <t>degrees</t>
  </si>
  <si>
    <t>measured counterclockwise from x axis</t>
  </si>
  <si>
    <t xml:space="preserve">alpha3 = </t>
  </si>
  <si>
    <t>Table of Computed (sigmaN,sigmaS) Used to Plot Mohr Circle:</t>
  </si>
  <si>
    <t xml:space="preserve">theta (deg): </t>
  </si>
  <si>
    <t xml:space="preserve">sigmaN MPa: </t>
  </si>
  <si>
    <t xml:space="preserve">sigmaS MPa: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</si>
</sst>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Geneva"/>
      <family val="0"/>
    </font>
    <font>
      <sz val="10"/>
      <color indexed="8"/>
      <name val="Helv"/>
      <family val="0"/>
    </font>
    <font>
      <sz val="9.2"/>
      <color indexed="8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Helv"/>
      <family val="0"/>
    </font>
    <font>
      <sz val="8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Mohr Circle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965"/>
          <c:w val="0.956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Stress!$B$21:$AL$21</c:f>
              <c:numCache>
                <c:ptCount val="37"/>
                <c:pt idx="0">
                  <c:v>1</c:v>
                </c:pt>
                <c:pt idx="1">
                  <c:v>0.9924038765061041</c:v>
                </c:pt>
                <c:pt idx="2">
                  <c:v>0.9698463103929542</c:v>
                </c:pt>
                <c:pt idx="3">
                  <c:v>0.9330127018922194</c:v>
                </c:pt>
                <c:pt idx="4">
                  <c:v>0.883022221559489</c:v>
                </c:pt>
                <c:pt idx="5">
                  <c:v>0.8213938048432696</c:v>
                </c:pt>
                <c:pt idx="6">
                  <c:v>0.75</c:v>
                </c:pt>
                <c:pt idx="7">
                  <c:v>0.6710100716628344</c:v>
                </c:pt>
                <c:pt idx="8">
                  <c:v>0.5868240888334653</c:v>
                </c:pt>
                <c:pt idx="9">
                  <c:v>0.5</c:v>
                </c:pt>
                <c:pt idx="10">
                  <c:v>0.41317591116653485</c:v>
                </c:pt>
                <c:pt idx="11">
                  <c:v>0.32898992833716567</c:v>
                </c:pt>
                <c:pt idx="12">
                  <c:v>0.2500000000000001</c:v>
                </c:pt>
                <c:pt idx="13">
                  <c:v>0.17860619515673032</c:v>
                </c:pt>
                <c:pt idx="14">
                  <c:v>0.11697777844051105</c:v>
                </c:pt>
                <c:pt idx="15">
                  <c:v>0.06698729810778065</c:v>
                </c:pt>
                <c:pt idx="16">
                  <c:v>0.03015368960704584</c:v>
                </c:pt>
                <c:pt idx="17">
                  <c:v>0.00759612349389599</c:v>
                </c:pt>
                <c:pt idx="18">
                  <c:v>0</c:v>
                </c:pt>
                <c:pt idx="19">
                  <c:v>0.00759612349389599</c:v>
                </c:pt>
                <c:pt idx="20">
                  <c:v>0.030153689607045786</c:v>
                </c:pt>
                <c:pt idx="21">
                  <c:v>0.0669872981077807</c:v>
                </c:pt>
                <c:pt idx="22">
                  <c:v>0.116977778440511</c:v>
                </c:pt>
                <c:pt idx="23">
                  <c:v>0.17860619515673026</c:v>
                </c:pt>
                <c:pt idx="24">
                  <c:v>0.24999999999999978</c:v>
                </c:pt>
                <c:pt idx="25">
                  <c:v>0.32898992833716534</c:v>
                </c:pt>
                <c:pt idx="26">
                  <c:v>0.41317591116653485</c:v>
                </c:pt>
                <c:pt idx="27">
                  <c:v>0.4999999999999999</c:v>
                </c:pt>
                <c:pt idx="28">
                  <c:v>0.586824088833465</c:v>
                </c:pt>
                <c:pt idx="29">
                  <c:v>0.6710100716628341</c:v>
                </c:pt>
                <c:pt idx="30">
                  <c:v>0.75</c:v>
                </c:pt>
                <c:pt idx="31">
                  <c:v>0.8213938048432696</c:v>
                </c:pt>
                <c:pt idx="32">
                  <c:v>0.883022221559489</c:v>
                </c:pt>
                <c:pt idx="33">
                  <c:v>0.9330127018922192</c:v>
                </c:pt>
                <c:pt idx="34">
                  <c:v>0.9698463103929542</c:v>
                </c:pt>
                <c:pt idx="35">
                  <c:v>0.992403876506104</c:v>
                </c:pt>
                <c:pt idx="36">
                  <c:v>1</c:v>
                </c:pt>
              </c:numCache>
            </c:numRef>
          </c:xVal>
          <c:yVal>
            <c:numRef>
              <c:f>Stress!$B$22:$AL$22</c:f>
              <c:numCache>
                <c:ptCount val="37"/>
                <c:pt idx="0">
                  <c:v>0</c:v>
                </c:pt>
                <c:pt idx="1">
                  <c:v>0.08682408883346517</c:v>
                </c:pt>
                <c:pt idx="2">
                  <c:v>0.17101007166283436</c:v>
                </c:pt>
                <c:pt idx="3">
                  <c:v>0.24999999999999997</c:v>
                </c:pt>
                <c:pt idx="4">
                  <c:v>0.3213938048432696</c:v>
                </c:pt>
                <c:pt idx="5">
                  <c:v>0.383022221559489</c:v>
                </c:pt>
                <c:pt idx="6">
                  <c:v>0.4330127018922193</c:v>
                </c:pt>
                <c:pt idx="7">
                  <c:v>0.46984631039295416</c:v>
                </c:pt>
                <c:pt idx="8">
                  <c:v>0.492403876506104</c:v>
                </c:pt>
                <c:pt idx="9">
                  <c:v>0.5</c:v>
                </c:pt>
                <c:pt idx="10">
                  <c:v>0.492403876506104</c:v>
                </c:pt>
                <c:pt idx="11">
                  <c:v>0.4698463103929542</c:v>
                </c:pt>
                <c:pt idx="12">
                  <c:v>0.43301270189221935</c:v>
                </c:pt>
                <c:pt idx="13">
                  <c:v>0.383022221559489</c:v>
                </c:pt>
                <c:pt idx="14">
                  <c:v>0.32139380484326974</c:v>
                </c:pt>
                <c:pt idx="15">
                  <c:v>0.24999999999999997</c:v>
                </c:pt>
                <c:pt idx="16">
                  <c:v>0.17101007166283444</c:v>
                </c:pt>
                <c:pt idx="17">
                  <c:v>0.08682408883346514</c:v>
                </c:pt>
                <c:pt idx="18">
                  <c:v>6.1257422745431E-17</c:v>
                </c:pt>
                <c:pt idx="19">
                  <c:v>-0.08682408883346523</c:v>
                </c:pt>
                <c:pt idx="20">
                  <c:v>-0.17101007166283433</c:v>
                </c:pt>
                <c:pt idx="21">
                  <c:v>-0.25000000000000006</c:v>
                </c:pt>
                <c:pt idx="22">
                  <c:v>-0.3213938048432696</c:v>
                </c:pt>
                <c:pt idx="23">
                  <c:v>-0.38302222155948895</c:v>
                </c:pt>
                <c:pt idx="24">
                  <c:v>-0.4330127018922192</c:v>
                </c:pt>
                <c:pt idx="25">
                  <c:v>-0.4698463103929541</c:v>
                </c:pt>
                <c:pt idx="26">
                  <c:v>-0.492403876506104</c:v>
                </c:pt>
                <c:pt idx="27">
                  <c:v>-0.5</c:v>
                </c:pt>
                <c:pt idx="28">
                  <c:v>-0.49240387650610407</c:v>
                </c:pt>
                <c:pt idx="29">
                  <c:v>-0.46984631039295427</c:v>
                </c:pt>
                <c:pt idx="30">
                  <c:v>-0.4330127018922193</c:v>
                </c:pt>
                <c:pt idx="31">
                  <c:v>-0.38302222155948906</c:v>
                </c:pt>
                <c:pt idx="32">
                  <c:v>-0.3213938048432698</c:v>
                </c:pt>
                <c:pt idx="33">
                  <c:v>-0.2500000000000002</c:v>
                </c:pt>
                <c:pt idx="34">
                  <c:v>-0.1710100716628343</c:v>
                </c:pt>
                <c:pt idx="35">
                  <c:v>-0.08682408883346564</c:v>
                </c:pt>
                <c:pt idx="36">
                  <c:v>-1.22514845490862E-16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(xx,xy)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(yy,yx)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Stress!$D$5:$D$6</c:f>
              <c:numCache>
                <c:ptCount val="2"/>
              </c:numCache>
            </c:numRef>
          </c:xVal>
          <c:yVal>
            <c:numRef>
              <c:f>Stress!$E$5:$E$6</c:f>
              <c:numCache>
                <c:ptCount val="2"/>
              </c:numCache>
            </c:numRef>
          </c:yVal>
          <c:smooth val="0"/>
        </c:ser>
        <c:axId val="6805902"/>
        <c:axId val="61253119"/>
      </c:scatterChart>
      <c:valAx>
        <c:axId val="680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Normal Traction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 val="autoZero"/>
        <c:crossBetween val="midCat"/>
        <c:dispUnits/>
      </c:valAx>
      <c:valAx>
        <c:axId val="612531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Shear Traction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0590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Variation in Traction Components with Orientation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975"/>
          <c:w val="0.81425"/>
          <c:h val="0.84025"/>
        </c:manualLayout>
      </c:layout>
      <c:lineChart>
        <c:grouping val="standard"/>
        <c:varyColors val="0"/>
        <c:ser>
          <c:idx val="0"/>
          <c:order val="0"/>
          <c:tx>
            <c:v>Shear Traction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Stress!$B$20:$AL$20</c:f>
              <c:numCache>
                <c:ptCount val="3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</c:numCache>
            </c:numRef>
          </c:cat>
          <c:val>
            <c:numRef>
              <c:f>Stress!$B$22:$AL$22</c:f>
              <c:numCache>
                <c:ptCount val="37"/>
                <c:pt idx="0">
                  <c:v>0</c:v>
                </c:pt>
                <c:pt idx="1">
                  <c:v>0.08682408883346517</c:v>
                </c:pt>
                <c:pt idx="2">
                  <c:v>0.17101007166283436</c:v>
                </c:pt>
                <c:pt idx="3">
                  <c:v>0.24999999999999997</c:v>
                </c:pt>
                <c:pt idx="4">
                  <c:v>0.3213938048432696</c:v>
                </c:pt>
                <c:pt idx="5">
                  <c:v>0.383022221559489</c:v>
                </c:pt>
                <c:pt idx="6">
                  <c:v>0.4330127018922193</c:v>
                </c:pt>
                <c:pt idx="7">
                  <c:v>0.46984631039295416</c:v>
                </c:pt>
                <c:pt idx="8">
                  <c:v>0.492403876506104</c:v>
                </c:pt>
                <c:pt idx="9">
                  <c:v>0.5</c:v>
                </c:pt>
                <c:pt idx="10">
                  <c:v>0.492403876506104</c:v>
                </c:pt>
                <c:pt idx="11">
                  <c:v>0.4698463103929542</c:v>
                </c:pt>
                <c:pt idx="12">
                  <c:v>0.43301270189221935</c:v>
                </c:pt>
                <c:pt idx="13">
                  <c:v>0.383022221559489</c:v>
                </c:pt>
                <c:pt idx="14">
                  <c:v>0.32139380484326974</c:v>
                </c:pt>
                <c:pt idx="15">
                  <c:v>0.24999999999999997</c:v>
                </c:pt>
                <c:pt idx="16">
                  <c:v>0.17101007166283444</c:v>
                </c:pt>
                <c:pt idx="17">
                  <c:v>0.08682408883346514</c:v>
                </c:pt>
                <c:pt idx="18">
                  <c:v>6.1257422745431E-17</c:v>
                </c:pt>
                <c:pt idx="19">
                  <c:v>-0.08682408883346523</c:v>
                </c:pt>
                <c:pt idx="20">
                  <c:v>-0.17101007166283433</c:v>
                </c:pt>
                <c:pt idx="21">
                  <c:v>-0.25000000000000006</c:v>
                </c:pt>
                <c:pt idx="22">
                  <c:v>-0.3213938048432696</c:v>
                </c:pt>
                <c:pt idx="23">
                  <c:v>-0.38302222155948895</c:v>
                </c:pt>
                <c:pt idx="24">
                  <c:v>-0.4330127018922192</c:v>
                </c:pt>
                <c:pt idx="25">
                  <c:v>-0.4698463103929541</c:v>
                </c:pt>
                <c:pt idx="26">
                  <c:v>-0.492403876506104</c:v>
                </c:pt>
                <c:pt idx="27">
                  <c:v>-0.5</c:v>
                </c:pt>
                <c:pt idx="28">
                  <c:v>-0.49240387650610407</c:v>
                </c:pt>
                <c:pt idx="29">
                  <c:v>-0.46984631039295427</c:v>
                </c:pt>
                <c:pt idx="30">
                  <c:v>-0.4330127018922193</c:v>
                </c:pt>
                <c:pt idx="31">
                  <c:v>-0.38302222155948906</c:v>
                </c:pt>
                <c:pt idx="32">
                  <c:v>-0.3213938048432698</c:v>
                </c:pt>
                <c:pt idx="33">
                  <c:v>-0.2500000000000002</c:v>
                </c:pt>
                <c:pt idx="34">
                  <c:v>-0.1710100716628343</c:v>
                </c:pt>
                <c:pt idx="35">
                  <c:v>-0.08682408883346564</c:v>
                </c:pt>
                <c:pt idx="36">
                  <c:v>-1.22514845490862E-16</c:v>
                </c:pt>
              </c:numCache>
            </c:numRef>
          </c:val>
          <c:smooth val="0"/>
        </c:ser>
        <c:ser>
          <c:idx val="1"/>
          <c:order val="1"/>
          <c:tx>
            <c:v>Normal Traction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Stress!$B$20:$AL$20</c:f>
              <c:numCache>
                <c:ptCount val="3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</c:numCache>
            </c:numRef>
          </c:cat>
          <c:val>
            <c:numRef>
              <c:f>Stress!$B$21:$AL$21</c:f>
              <c:numCache>
                <c:ptCount val="37"/>
                <c:pt idx="0">
                  <c:v>1</c:v>
                </c:pt>
                <c:pt idx="1">
                  <c:v>0.9924038765061041</c:v>
                </c:pt>
                <c:pt idx="2">
                  <c:v>0.9698463103929542</c:v>
                </c:pt>
                <c:pt idx="3">
                  <c:v>0.9330127018922194</c:v>
                </c:pt>
                <c:pt idx="4">
                  <c:v>0.883022221559489</c:v>
                </c:pt>
                <c:pt idx="5">
                  <c:v>0.8213938048432696</c:v>
                </c:pt>
                <c:pt idx="6">
                  <c:v>0.75</c:v>
                </c:pt>
                <c:pt idx="7">
                  <c:v>0.6710100716628344</c:v>
                </c:pt>
                <c:pt idx="8">
                  <c:v>0.5868240888334653</c:v>
                </c:pt>
                <c:pt idx="9">
                  <c:v>0.5</c:v>
                </c:pt>
                <c:pt idx="10">
                  <c:v>0.41317591116653485</c:v>
                </c:pt>
                <c:pt idx="11">
                  <c:v>0.32898992833716567</c:v>
                </c:pt>
                <c:pt idx="12">
                  <c:v>0.2500000000000001</c:v>
                </c:pt>
                <c:pt idx="13">
                  <c:v>0.17860619515673032</c:v>
                </c:pt>
                <c:pt idx="14">
                  <c:v>0.11697777844051105</c:v>
                </c:pt>
                <c:pt idx="15">
                  <c:v>0.06698729810778065</c:v>
                </c:pt>
                <c:pt idx="16">
                  <c:v>0.03015368960704584</c:v>
                </c:pt>
                <c:pt idx="17">
                  <c:v>0.00759612349389599</c:v>
                </c:pt>
                <c:pt idx="18">
                  <c:v>0</c:v>
                </c:pt>
                <c:pt idx="19">
                  <c:v>0.00759612349389599</c:v>
                </c:pt>
                <c:pt idx="20">
                  <c:v>0.030153689607045786</c:v>
                </c:pt>
                <c:pt idx="21">
                  <c:v>0.0669872981077807</c:v>
                </c:pt>
                <c:pt idx="22">
                  <c:v>0.116977778440511</c:v>
                </c:pt>
                <c:pt idx="23">
                  <c:v>0.17860619515673026</c:v>
                </c:pt>
                <c:pt idx="24">
                  <c:v>0.24999999999999978</c:v>
                </c:pt>
                <c:pt idx="25">
                  <c:v>0.32898992833716534</c:v>
                </c:pt>
                <c:pt idx="26">
                  <c:v>0.41317591116653485</c:v>
                </c:pt>
                <c:pt idx="27">
                  <c:v>0.4999999999999999</c:v>
                </c:pt>
                <c:pt idx="28">
                  <c:v>0.586824088833465</c:v>
                </c:pt>
                <c:pt idx="29">
                  <c:v>0.6710100716628341</c:v>
                </c:pt>
                <c:pt idx="30">
                  <c:v>0.75</c:v>
                </c:pt>
                <c:pt idx="31">
                  <c:v>0.8213938048432696</c:v>
                </c:pt>
                <c:pt idx="32">
                  <c:v>0.883022221559489</c:v>
                </c:pt>
                <c:pt idx="33">
                  <c:v>0.9330127018922192</c:v>
                </c:pt>
                <c:pt idx="34">
                  <c:v>0.9698463103929542</c:v>
                </c:pt>
                <c:pt idx="35">
                  <c:v>0.992403876506104</c:v>
                </c:pt>
                <c:pt idx="36">
                  <c:v>1</c:v>
                </c:pt>
              </c:numCache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Angle Theta (degrees)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5577"/>
        <c:crosses val="autoZero"/>
        <c:auto val="0"/>
        <c:lblOffset val="100"/>
        <c:tickLblSkip val="4"/>
        <c:noMultiLvlLbl val="0"/>
      </c:catAx>
      <c:valAx>
        <c:axId val="625555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Traction MPa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503"/>
          <c:w val="0.1392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Prepared by Matthew S. Fantle &amp;D&amp;RPage &amp;P</oddHeader>
    <oddFooter>Mohr.c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25" top="1" bottom="0" header="0.5" footer="0.5"/>
  <pageSetup horizontalDpi="300" verticalDpi="300" orientation="landscape"/>
  <headerFooter>
    <oddHeader>Prepared by Matthew S. Fantle &amp;D&amp;RPage &amp;P</oddHeader>
    <oddFooter>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0.51375</cdr:x>
      <cdr:y>0.50125</cdr:y>
    </cdr:from>
    <cdr:to>
      <cdr:x>0.53275</cdr:x>
      <cdr:y>0.5285</cdr:y>
    </cdr:to>
    <cdr:sp>
      <cdr:nvSpPr>
        <cdr:cNvPr id="1" name="Text Box 1"/>
        <cdr:cNvSpPr txBox="1">
          <a:spLocks noChangeArrowheads="1"/>
        </cdr:cNvSpPr>
      </cdr:nvSpPr>
      <cdr:spPr>
        <a:xfrm>
          <a:off x="4457700" y="2971800"/>
          <a:ext cx="161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48725" cy="6619875"/>
    <xdr:graphicFrame>
      <xdr:nvGraphicFramePr>
        <xdr:cNvPr id="1" name="Shape 1025"/>
        <xdr:cNvGraphicFramePr/>
      </xdr:nvGraphicFramePr>
      <xdr:xfrm>
        <a:off x="0" y="0"/>
        <a:ext cx="88487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23"/>
  <sheetViews>
    <sheetView tabSelected="1" workbookViewId="0" topLeftCell="A1">
      <selection activeCell="B9" sqref="B9"/>
    </sheetView>
  </sheetViews>
  <sheetFormatPr defaultColWidth="12.375" defaultRowHeight="12.75"/>
  <sheetData>
    <row r="2" ht="12.75">
      <c r="B2" s="1" t="s">
        <v>0</v>
      </c>
    </row>
    <row r="4" ht="12.75">
      <c r="B4" s="1"/>
    </row>
    <row r="5" ht="12.75">
      <c r="B5" s="5" t="s">
        <v>1</v>
      </c>
    </row>
    <row r="6" ht="12.75">
      <c r="B6" s="1"/>
    </row>
    <row r="7" spans="1:4" ht="12.75">
      <c r="A7" s="2" t="s">
        <v>2</v>
      </c>
      <c r="D7" s="2" t="s">
        <v>3</v>
      </c>
    </row>
    <row r="8" spans="1:5" ht="12.75">
      <c r="A8" s="3" t="s">
        <v>4</v>
      </c>
      <c r="B8" s="4">
        <v>1</v>
      </c>
      <c r="C8" t="s">
        <v>5</v>
      </c>
      <c r="D8">
        <f>B8</f>
        <v>1</v>
      </c>
      <c r="E8">
        <f>-B9</f>
        <v>0</v>
      </c>
    </row>
    <row r="9" spans="1:5" ht="12.75">
      <c r="A9" s="3" t="s">
        <v>6</v>
      </c>
      <c r="B9" s="4">
        <v>0</v>
      </c>
      <c r="C9" t="s">
        <v>5</v>
      </c>
      <c r="D9">
        <f>B10</f>
        <v>0</v>
      </c>
      <c r="E9">
        <f>B9</f>
        <v>0</v>
      </c>
    </row>
    <row r="10" spans="1:3" ht="12.75">
      <c r="A10" s="3" t="s">
        <v>7</v>
      </c>
      <c r="B10" s="4">
        <v>0</v>
      </c>
      <c r="C10" t="s">
        <v>5</v>
      </c>
    </row>
    <row r="12" ht="12.75">
      <c r="A12" s="2" t="s">
        <v>8</v>
      </c>
    </row>
    <row r="13" spans="1:3" ht="12.75">
      <c r="A13" s="3" t="s">
        <v>9</v>
      </c>
      <c r="B13">
        <f>0.5*($B$8+$B$10)+((($B$8-$B$10)/2)^2+($B$9)^2)^0.5</f>
        <v>1</v>
      </c>
      <c r="C13" t="s">
        <v>5</v>
      </c>
    </row>
    <row r="14" spans="1:3" ht="12.75">
      <c r="A14" s="3" t="s">
        <v>10</v>
      </c>
      <c r="B14">
        <f>0.5*($B$8+$B$10)-((($B$8-$B$10)/2)^2+($B$9)^2)^0.5</f>
        <v>0</v>
      </c>
      <c r="C14" t="s">
        <v>5</v>
      </c>
    </row>
    <row r="15" spans="1:4" ht="12.75">
      <c r="A15" s="3" t="s">
        <v>11</v>
      </c>
      <c r="B15">
        <f>MOD((0.5*ATAN2($B$8-$B$10,2*$B$9)*180/PI())+180,180)</f>
        <v>0</v>
      </c>
      <c r="C15" t="s">
        <v>12</v>
      </c>
      <c r="D15" t="s">
        <v>13</v>
      </c>
    </row>
    <row r="16" spans="1:4" ht="12.75">
      <c r="A16" s="3" t="s">
        <v>14</v>
      </c>
      <c r="B16">
        <f>MOD(($B$15+90)+180,180)</f>
        <v>90</v>
      </c>
      <c r="C16" t="s">
        <v>12</v>
      </c>
      <c r="D16" t="s">
        <v>13</v>
      </c>
    </row>
    <row r="18" ht="12.75">
      <c r="A18" s="2" t="s">
        <v>15</v>
      </c>
    </row>
    <row r="20" spans="1:38" ht="12.75">
      <c r="A20" s="3" t="s">
        <v>16</v>
      </c>
      <c r="B20">
        <v>0</v>
      </c>
      <c r="C20">
        <v>5</v>
      </c>
      <c r="D20">
        <v>10</v>
      </c>
      <c r="E20">
        <v>15</v>
      </c>
      <c r="F20">
        <v>20</v>
      </c>
      <c r="G20">
        <v>25</v>
      </c>
      <c r="H20">
        <v>30</v>
      </c>
      <c r="I20">
        <v>35</v>
      </c>
      <c r="J20">
        <v>40</v>
      </c>
      <c r="K20">
        <v>45</v>
      </c>
      <c r="L20">
        <v>50</v>
      </c>
      <c r="M20">
        <v>55</v>
      </c>
      <c r="N20">
        <v>60</v>
      </c>
      <c r="O20">
        <v>65</v>
      </c>
      <c r="P20">
        <v>70</v>
      </c>
      <c r="Q20">
        <v>75</v>
      </c>
      <c r="R20">
        <v>80</v>
      </c>
      <c r="S20">
        <v>85</v>
      </c>
      <c r="T20">
        <v>90</v>
      </c>
      <c r="U20">
        <v>95</v>
      </c>
      <c r="V20">
        <v>100</v>
      </c>
      <c r="W20">
        <v>105</v>
      </c>
      <c r="X20">
        <v>110</v>
      </c>
      <c r="Y20">
        <v>115</v>
      </c>
      <c r="Z20">
        <v>120</v>
      </c>
      <c r="AA20">
        <v>125</v>
      </c>
      <c r="AB20">
        <v>130</v>
      </c>
      <c r="AC20">
        <v>135</v>
      </c>
      <c r="AD20">
        <v>140</v>
      </c>
      <c r="AE20">
        <v>145</v>
      </c>
      <c r="AF20">
        <v>150</v>
      </c>
      <c r="AG20">
        <v>155</v>
      </c>
      <c r="AH20">
        <v>160</v>
      </c>
      <c r="AI20">
        <v>165</v>
      </c>
      <c r="AJ20">
        <v>170</v>
      </c>
      <c r="AK20">
        <v>175</v>
      </c>
      <c r="AL20">
        <v>180</v>
      </c>
    </row>
    <row r="21" spans="1:38" ht="12.75">
      <c r="A21" s="3" t="s">
        <v>17</v>
      </c>
      <c r="B21">
        <f aca="true" t="shared" si="0" ref="B21:AL21">($B$13+$B$14)/2+(($B$13-$B$14)/2)*COS(2*($B$20:$AL$20)*PI()/180)</f>
        <v>1</v>
      </c>
      <c r="C21">
        <f t="shared" si="0"/>
        <v>0.9924038765061041</v>
      </c>
      <c r="D21">
        <f t="shared" si="0"/>
        <v>0.9698463103929542</v>
      </c>
      <c r="E21">
        <f t="shared" si="0"/>
        <v>0.9330127018922194</v>
      </c>
      <c r="F21">
        <f t="shared" si="0"/>
        <v>0.883022221559489</v>
      </c>
      <c r="G21">
        <f t="shared" si="0"/>
        <v>0.8213938048432696</v>
      </c>
      <c r="H21">
        <f t="shared" si="0"/>
        <v>0.75</v>
      </c>
      <c r="I21">
        <f t="shared" si="0"/>
        <v>0.6710100716628344</v>
      </c>
      <c r="J21">
        <f t="shared" si="0"/>
        <v>0.5868240888334653</v>
      </c>
      <c r="K21">
        <f t="shared" si="0"/>
        <v>0.5</v>
      </c>
      <c r="L21">
        <f t="shared" si="0"/>
        <v>0.41317591116653485</v>
      </c>
      <c r="M21">
        <f t="shared" si="0"/>
        <v>0.32898992833716567</v>
      </c>
      <c r="N21">
        <f t="shared" si="0"/>
        <v>0.2500000000000001</v>
      </c>
      <c r="O21">
        <f t="shared" si="0"/>
        <v>0.17860619515673032</v>
      </c>
      <c r="P21">
        <f t="shared" si="0"/>
        <v>0.11697777844051105</v>
      </c>
      <c r="Q21">
        <f t="shared" si="0"/>
        <v>0.06698729810778065</v>
      </c>
      <c r="R21">
        <f t="shared" si="0"/>
        <v>0.03015368960704584</v>
      </c>
      <c r="S21">
        <f t="shared" si="0"/>
        <v>0.00759612349389599</v>
      </c>
      <c r="T21">
        <f t="shared" si="0"/>
        <v>0</v>
      </c>
      <c r="U21">
        <f t="shared" si="0"/>
        <v>0.00759612349389599</v>
      </c>
      <c r="V21">
        <f t="shared" si="0"/>
        <v>0.030153689607045786</v>
      </c>
      <c r="W21">
        <f t="shared" si="0"/>
        <v>0.0669872981077807</v>
      </c>
      <c r="X21">
        <f t="shared" si="0"/>
        <v>0.116977778440511</v>
      </c>
      <c r="Y21">
        <f t="shared" si="0"/>
        <v>0.17860619515673026</v>
      </c>
      <c r="Z21">
        <f t="shared" si="0"/>
        <v>0.24999999999999978</v>
      </c>
      <c r="AA21">
        <f t="shared" si="0"/>
        <v>0.32898992833716534</v>
      </c>
      <c r="AB21">
        <f t="shared" si="0"/>
        <v>0.41317591116653485</v>
      </c>
      <c r="AC21">
        <f t="shared" si="0"/>
        <v>0.4999999999999999</v>
      </c>
      <c r="AD21">
        <f t="shared" si="0"/>
        <v>0.586824088833465</v>
      </c>
      <c r="AE21">
        <f t="shared" si="0"/>
        <v>0.6710100716628341</v>
      </c>
      <c r="AF21">
        <f t="shared" si="0"/>
        <v>0.75</v>
      </c>
      <c r="AG21">
        <f t="shared" si="0"/>
        <v>0.8213938048432696</v>
      </c>
      <c r="AH21">
        <f t="shared" si="0"/>
        <v>0.883022221559489</v>
      </c>
      <c r="AI21">
        <f t="shared" si="0"/>
        <v>0.9330127018922192</v>
      </c>
      <c r="AJ21">
        <f t="shared" si="0"/>
        <v>0.9698463103929542</v>
      </c>
      <c r="AK21">
        <f t="shared" si="0"/>
        <v>0.992403876506104</v>
      </c>
      <c r="AL21">
        <f t="shared" si="0"/>
        <v>1</v>
      </c>
    </row>
    <row r="22" spans="1:38" ht="12.75">
      <c r="A22" s="3" t="s">
        <v>18</v>
      </c>
      <c r="B22">
        <f aca="true" t="shared" si="1" ref="B22:AL22">(($B$13-$B$14)/2)*SIN(2*($B$20:$AL$20)*PI()/180)</f>
        <v>0</v>
      </c>
      <c r="C22">
        <f t="shared" si="1"/>
        <v>0.08682408883346517</v>
      </c>
      <c r="D22">
        <f t="shared" si="1"/>
        <v>0.17101007166283436</v>
      </c>
      <c r="E22">
        <f t="shared" si="1"/>
        <v>0.24999999999999997</v>
      </c>
      <c r="F22">
        <f t="shared" si="1"/>
        <v>0.3213938048432696</v>
      </c>
      <c r="G22">
        <f t="shared" si="1"/>
        <v>0.383022221559489</v>
      </c>
      <c r="H22">
        <f t="shared" si="1"/>
        <v>0.4330127018922193</v>
      </c>
      <c r="I22">
        <f t="shared" si="1"/>
        <v>0.46984631039295416</v>
      </c>
      <c r="J22">
        <f t="shared" si="1"/>
        <v>0.492403876506104</v>
      </c>
      <c r="K22">
        <f t="shared" si="1"/>
        <v>0.5</v>
      </c>
      <c r="L22">
        <f t="shared" si="1"/>
        <v>0.492403876506104</v>
      </c>
      <c r="M22">
        <f t="shared" si="1"/>
        <v>0.4698463103929542</v>
      </c>
      <c r="N22">
        <f t="shared" si="1"/>
        <v>0.43301270189221935</v>
      </c>
      <c r="O22">
        <f t="shared" si="1"/>
        <v>0.383022221559489</v>
      </c>
      <c r="P22">
        <f t="shared" si="1"/>
        <v>0.32139380484326974</v>
      </c>
      <c r="Q22">
        <f t="shared" si="1"/>
        <v>0.24999999999999997</v>
      </c>
      <c r="R22">
        <f t="shared" si="1"/>
        <v>0.17101007166283444</v>
      </c>
      <c r="S22">
        <f t="shared" si="1"/>
        <v>0.08682408883346514</v>
      </c>
      <c r="T22">
        <f t="shared" si="1"/>
        <v>6.1257422745431E-17</v>
      </c>
      <c r="U22">
        <f t="shared" si="1"/>
        <v>-0.08682408883346523</v>
      </c>
      <c r="V22">
        <f t="shared" si="1"/>
        <v>-0.17101007166283433</v>
      </c>
      <c r="W22">
        <f t="shared" si="1"/>
        <v>-0.25000000000000006</v>
      </c>
      <c r="X22">
        <f t="shared" si="1"/>
        <v>-0.3213938048432696</v>
      </c>
      <c r="Y22">
        <f t="shared" si="1"/>
        <v>-0.38302222155948895</v>
      </c>
      <c r="Z22">
        <f t="shared" si="1"/>
        <v>-0.4330127018922192</v>
      </c>
      <c r="AA22">
        <f t="shared" si="1"/>
        <v>-0.4698463103929541</v>
      </c>
      <c r="AB22">
        <f t="shared" si="1"/>
        <v>-0.492403876506104</v>
      </c>
      <c r="AC22">
        <f t="shared" si="1"/>
        <v>-0.5</v>
      </c>
      <c r="AD22">
        <f t="shared" si="1"/>
        <v>-0.49240387650610407</v>
      </c>
      <c r="AE22">
        <f t="shared" si="1"/>
        <v>-0.46984631039295427</v>
      </c>
      <c r="AF22">
        <f t="shared" si="1"/>
        <v>-0.4330127018922193</v>
      </c>
      <c r="AG22">
        <f t="shared" si="1"/>
        <v>-0.38302222155948906</v>
      </c>
      <c r="AH22">
        <f t="shared" si="1"/>
        <v>-0.3213938048432698</v>
      </c>
      <c r="AI22">
        <f t="shared" si="1"/>
        <v>-0.2500000000000002</v>
      </c>
      <c r="AJ22">
        <f t="shared" si="1"/>
        <v>-0.1710100716628343</v>
      </c>
      <c r="AK22">
        <f t="shared" si="1"/>
        <v>-0.08682408883346564</v>
      </c>
      <c r="AL22">
        <f t="shared" si="1"/>
        <v>-1.22514845490862E-16</v>
      </c>
    </row>
    <row r="23" ht="12.75">
      <c r="A23" s="3"/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Apel</dc:creator>
  <cp:keywords/>
  <dc:description/>
  <cp:lastModifiedBy>Christopher Johnson</cp:lastModifiedBy>
  <dcterms:created xsi:type="dcterms:W3CDTF">2004-03-12T21:19:03Z</dcterms:created>
  <dcterms:modified xsi:type="dcterms:W3CDTF">2016-01-15T00:52:25Z</dcterms:modified>
  <cp:category/>
  <cp:version/>
  <cp:contentType/>
  <cp:contentStatus/>
</cp:coreProperties>
</file>